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8685" yWindow="-75" windowWidth="15135" windowHeight="1164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29" i="1"/>
  <c r="H13" l="1"/>
  <c r="H11" l="1"/>
  <c r="H12"/>
  <c r="H14"/>
  <c r="H15"/>
  <c r="H16"/>
  <c r="H17"/>
  <c r="H19"/>
  <c r="H20"/>
  <c r="H21"/>
  <c r="H22"/>
  <c r="H23"/>
  <c r="H24"/>
  <c r="H25"/>
  <c r="H26"/>
  <c r="H27"/>
  <c r="H10"/>
  <c r="F18"/>
  <c r="H18" s="1"/>
  <c r="H23" i="2" l="1"/>
  <c r="I23" s="1"/>
  <c r="I25"/>
  <c r="I27"/>
  <c r="H24"/>
  <c r="I24" s="1"/>
  <c r="H25"/>
  <c r="H26"/>
  <c r="I26" s="1"/>
  <c r="H27"/>
  <c r="H28"/>
  <c r="I28" s="1"/>
</calcChain>
</file>

<file path=xl/sharedStrings.xml><?xml version="1.0" encoding="utf-8"?>
<sst xmlns="http://schemas.openxmlformats.org/spreadsheetml/2006/main" count="72" uniqueCount="51">
  <si>
    <t>№п/п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</si>
  <si>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</si>
  <si>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</si>
  <si>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</si>
  <si>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</si>
  <si>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ед.измер</t>
  </si>
  <si>
    <t>шт.</t>
  </si>
  <si>
    <t>Особые условия</t>
  </si>
  <si>
    <t>Место доставки</t>
  </si>
  <si>
    <t xml:space="preserve">Приложение №1 </t>
  </si>
  <si>
    <t>Сроки поставки</t>
  </si>
  <si>
    <t>Цена с НДС  в рублях</t>
  </si>
  <si>
    <t>Объем может быть изменен на 30 % без изменения стоимости единицы</t>
  </si>
  <si>
    <t>Сумма с НДС в руб</t>
  </si>
  <si>
    <t>ПАТЧ-КОРД UTP 1м</t>
  </si>
  <si>
    <t>категория 5Е</t>
  </si>
  <si>
    <t>ПАТЧ-КОРД UTP 3м</t>
  </si>
  <si>
    <t>РОЗЕТКА КОМПЬЮТЕРНАЯ САМОКЛ. RJ-45</t>
  </si>
  <si>
    <t>РОЗЕТКА ТЕЛЕФ.САМОКЛ.RJ11 6P4C</t>
  </si>
  <si>
    <t>розетка под разъемы 6P4C</t>
  </si>
  <si>
    <t>КОННЕКТОР RJ-11</t>
  </si>
  <si>
    <t>разъем 6P4C</t>
  </si>
  <si>
    <t>КОННЕКТОР RJ-45</t>
  </si>
  <si>
    <t>разъем 8P8C</t>
  </si>
  <si>
    <t>ПЕРЕХОДНИК RJ-45 - RJ-45</t>
  </si>
  <si>
    <t>Переходник RJ-45 гнездо - гнездо</t>
  </si>
  <si>
    <t xml:space="preserve">СКОБА КРЕПЛЕНИЯ D3 </t>
  </si>
  <si>
    <t>скоба крепежная с гвоздем, круглая</t>
  </si>
  <si>
    <t>СКОБА КРЕПЛЕНИЯ D4</t>
  </si>
  <si>
    <t>СКОБА КРЕПЛЕНИЯ D5</t>
  </si>
  <si>
    <t>ДЕЛИТЕЛЬ НА 2</t>
  </si>
  <si>
    <t>Делитель SAH204F (1-2, 5-862МГц, 4 дБ) RTM</t>
  </si>
  <si>
    <t xml:space="preserve">ОТВЕТВИТЕЛЬ </t>
  </si>
  <si>
    <t>Ответвитель TAH410F (4x10dB, 5-862МГц) RTM</t>
  </si>
  <si>
    <t>РАЗЪЕМ FRG-11</t>
  </si>
  <si>
    <t>Разъем F829/11U, Разъем F для кабеля RG11 (резьб. с центр. пином).</t>
  </si>
  <si>
    <t>РАЗЪЕМ FRG-6</t>
  </si>
  <si>
    <t>Разъем F810/56U/LD резьба, длинный под RG6</t>
  </si>
  <si>
    <t>СКОБА НА RG-06</t>
  </si>
  <si>
    <t>Cкоба 6x6ммс гвоздем (NC-1N)</t>
  </si>
  <si>
    <t>СОЕДИНИТЕЛЬ (БОЧКА)</t>
  </si>
  <si>
    <t xml:space="preserve">Переход F 818 F(female)-F(female) </t>
  </si>
  <si>
    <t>ФИЛЬТР 302L</t>
  </si>
  <si>
    <t>Фильтр НЧ 302L соц. пакет</t>
  </si>
  <si>
    <t>ФИЛЬТР 440</t>
  </si>
  <si>
    <t>Фильтр НЧ 440 мой город</t>
  </si>
  <si>
    <t>Республика Башкортостан,  г. Уфа, ул. Ленина 32,  ОАО "Башинформсвязь,  ЦТЭ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начальник ЦИПУС Перельман Игорь Ильич.  т. 2756220, 2516101</t>
  </si>
  <si>
    <t xml:space="preserve">Предельная стомость лота составляет  788801,00 рублей (с НДС) </t>
  </si>
  <si>
    <t>Спецификация на материалы для подключения абонентов к услугам телефонии, КТВ, ШПД</t>
  </si>
  <si>
    <t>Материалы для подключения абонентов к услугам телефонии, КТВ, ШПД до 1 октября 2013 г.</t>
  </si>
  <si>
    <t>ИТОГО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</si>
</sst>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7">
    <font>
      <sz val="10"/>
      <name val="Arial Cyr"/>
      <charset val="204"/>
    </font>
    <font>
      <sz val="18"/>
      <name val="Arial Cyr"/>
      <charset val="204"/>
    </font>
    <font>
      <sz val="16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2"/>
      <color indexed="8"/>
      <name val="Verdana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9" fillId="0" borderId="0" applyNumberFormat="0" applyFill="0" applyBorder="0" applyProtection="0">
      <alignment vertical="top"/>
    </xf>
    <xf numFmtId="0" fontId="10" fillId="0" borderId="0"/>
    <xf numFmtId="0" fontId="8" fillId="0" borderId="0"/>
  </cellStyleXfs>
  <cellXfs count="48">
    <xf numFmtId="0" fontId="0" fillId="0" borderId="0" xfId="0"/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164" fontId="0" fillId="0" borderId="0" xfId="0" applyNumberFormat="1"/>
    <xf numFmtId="164" fontId="7" fillId="0" borderId="1" xfId="0" applyNumberFormat="1" applyFont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vertical="center"/>
    </xf>
    <xf numFmtId="0" fontId="0" fillId="2" borderId="0" xfId="0" applyFont="1" applyFill="1" applyAlignment="1">
      <alignment horizontal="center"/>
    </xf>
    <xf numFmtId="0" fontId="0" fillId="0" borderId="0" xfId="0" applyFont="1" applyAlignment="1">
      <alignment horizontal="center"/>
    </xf>
    <xf numFmtId="0" fontId="4" fillId="2" borderId="0" xfId="0" applyFont="1" applyFill="1"/>
    <xf numFmtId="0" fontId="12" fillId="2" borderId="1" xfId="0" applyFont="1" applyFill="1" applyBorder="1" applyAlignment="1">
      <alignment horizontal="center" vertical="center"/>
    </xf>
    <xf numFmtId="2" fontId="12" fillId="0" borderId="1" xfId="0" applyNumberFormat="1" applyFont="1" applyBorder="1"/>
    <xf numFmtId="0" fontId="12" fillId="0" borderId="1" xfId="0" applyFont="1" applyBorder="1"/>
    <xf numFmtId="0" fontId="13" fillId="0" borderId="1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left" vertical="center"/>
      <protection locked="0"/>
    </xf>
    <xf numFmtId="0" fontId="15" fillId="0" borderId="1" xfId="0" applyFont="1" applyBorder="1" applyAlignment="1">
      <alignment vertical="center"/>
    </xf>
    <xf numFmtId="0" fontId="1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center"/>
    </xf>
    <xf numFmtId="0" fontId="14" fillId="0" borderId="1" xfId="1" applyFont="1" applyFill="1" applyBorder="1" applyAlignment="1">
      <alignment horizontal="right" vertical="top"/>
    </xf>
    <xf numFmtId="0" fontId="14" fillId="0" borderId="1" xfId="1" applyFont="1" applyFill="1" applyBorder="1" applyAlignment="1">
      <alignment horizontal="right"/>
    </xf>
    <xf numFmtId="0" fontId="15" fillId="0" borderId="1" xfId="0" applyFont="1" applyBorder="1" applyAlignment="1">
      <alignment horizontal="right" vertical="center"/>
    </xf>
    <xf numFmtId="0" fontId="1" fillId="0" borderId="0" xfId="0" applyFont="1" applyAlignment="1">
      <alignment horizontal="center"/>
    </xf>
    <xf numFmtId="0" fontId="13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/>
    <xf numFmtId="0" fontId="12" fillId="0" borderId="4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4" fontId="13" fillId="0" borderId="1" xfId="0" applyNumberFormat="1" applyFont="1" applyBorder="1" applyAlignment="1">
      <alignment horizontal="right" vertical="center"/>
    </xf>
  </cellXfs>
  <cellStyles count="5">
    <cellStyle name="Excel Built-in Normal" xfId="3"/>
    <cellStyle name="TableStyleLight1" xfId="4"/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L39"/>
  <sheetViews>
    <sheetView tabSelected="1" topLeftCell="C7" zoomScale="70" zoomScaleNormal="70" workbookViewId="0">
      <selection activeCell="I18" sqref="I18"/>
    </sheetView>
  </sheetViews>
  <sheetFormatPr defaultRowHeight="12.75"/>
  <cols>
    <col min="1" max="1" width="6.28515625" customWidth="1"/>
    <col min="2" max="2" width="6" customWidth="1"/>
    <col min="3" max="3" width="49.5703125" customWidth="1"/>
    <col min="4" max="4" width="7" customWidth="1"/>
    <col min="5" max="5" width="92.42578125" style="2" customWidth="1"/>
    <col min="6" max="6" width="19.140625" customWidth="1"/>
    <col min="7" max="7" width="24.7109375" customWidth="1"/>
    <col min="8" max="8" width="25" customWidth="1"/>
    <col min="9" max="9" width="17.5703125" customWidth="1"/>
  </cols>
  <sheetData>
    <row r="3" spans="1:8" ht="21" customHeight="1">
      <c r="H3" s="9" t="s">
        <v>9</v>
      </c>
    </row>
    <row r="4" spans="1:8" ht="23.25">
      <c r="C4" s="32" t="s">
        <v>48</v>
      </c>
      <c r="D4" s="32"/>
      <c r="E4" s="32"/>
      <c r="F4" s="32"/>
      <c r="G4" s="32"/>
      <c r="H4" s="8"/>
    </row>
    <row r="5" spans="1:8" ht="23.25">
      <c r="C5" s="3"/>
      <c r="D5" s="3"/>
      <c r="E5" s="3"/>
      <c r="F5" s="3"/>
      <c r="G5" s="3"/>
    </row>
    <row r="6" spans="1:8" ht="20.25">
      <c r="B6" s="34"/>
      <c r="C6" s="34"/>
      <c r="D6" s="34"/>
      <c r="E6" s="34"/>
      <c r="F6" s="34"/>
      <c r="G6" s="34"/>
      <c r="H6" s="34"/>
    </row>
    <row r="7" spans="1:8" ht="15.75" customHeight="1">
      <c r="B7" s="39" t="s">
        <v>0</v>
      </c>
      <c r="C7" s="39" t="s">
        <v>3</v>
      </c>
      <c r="D7" s="39"/>
      <c r="E7" s="36" t="s">
        <v>1</v>
      </c>
      <c r="F7" s="36" t="s">
        <v>4</v>
      </c>
      <c r="G7" s="36" t="s">
        <v>11</v>
      </c>
      <c r="H7" s="37" t="s">
        <v>13</v>
      </c>
    </row>
    <row r="8" spans="1:8" ht="125.25" customHeight="1">
      <c r="B8" s="39"/>
      <c r="C8" s="21" t="s">
        <v>2</v>
      </c>
      <c r="D8" s="22" t="s">
        <v>5</v>
      </c>
      <c r="E8" s="36"/>
      <c r="F8" s="36"/>
      <c r="G8" s="36"/>
      <c r="H8" s="38"/>
    </row>
    <row r="9" spans="1:8" ht="14.25" customHeight="1">
      <c r="B9" s="40"/>
      <c r="C9" s="40"/>
      <c r="D9" s="40"/>
      <c r="E9" s="40"/>
      <c r="F9" s="40"/>
      <c r="G9" s="35"/>
      <c r="H9" s="35"/>
    </row>
    <row r="10" spans="1:8" s="11" customFormat="1" ht="15">
      <c r="A10" s="10"/>
      <c r="B10" s="13">
        <v>1</v>
      </c>
      <c r="C10" s="23" t="s">
        <v>14</v>
      </c>
      <c r="D10" s="28" t="s">
        <v>6</v>
      </c>
      <c r="E10" s="24" t="s">
        <v>15</v>
      </c>
      <c r="F10" s="29">
        <v>2800</v>
      </c>
      <c r="G10" s="14">
        <v>24</v>
      </c>
      <c r="H10" s="14">
        <f>F10*G10</f>
        <v>67200</v>
      </c>
    </row>
    <row r="11" spans="1:8" s="1" customFormat="1" ht="15">
      <c r="A11" s="12"/>
      <c r="B11" s="13">
        <v>2</v>
      </c>
      <c r="C11" s="23" t="s">
        <v>16</v>
      </c>
      <c r="D11" s="28" t="s">
        <v>6</v>
      </c>
      <c r="E11" s="24" t="s">
        <v>15</v>
      </c>
      <c r="F11" s="30">
        <v>400</v>
      </c>
      <c r="G11" s="14">
        <v>38</v>
      </c>
      <c r="H11" s="14">
        <f t="shared" ref="H11:H27" si="0">F11*G11</f>
        <v>15200</v>
      </c>
    </row>
    <row r="12" spans="1:8" s="1" customFormat="1" ht="15">
      <c r="A12" s="12"/>
      <c r="B12" s="13">
        <v>3</v>
      </c>
      <c r="C12" s="23" t="s">
        <v>17</v>
      </c>
      <c r="D12" s="28" t="s">
        <v>6</v>
      </c>
      <c r="E12" s="24" t="s">
        <v>15</v>
      </c>
      <c r="F12" s="30">
        <v>4000</v>
      </c>
      <c r="G12" s="14">
        <v>42.5</v>
      </c>
      <c r="H12" s="14">
        <f t="shared" si="0"/>
        <v>170000</v>
      </c>
    </row>
    <row r="13" spans="1:8" s="1" customFormat="1" ht="15">
      <c r="A13" s="12"/>
      <c r="B13" s="13">
        <v>4</v>
      </c>
      <c r="C13" s="23" t="s">
        <v>18</v>
      </c>
      <c r="D13" s="28" t="s">
        <v>6</v>
      </c>
      <c r="E13" s="25" t="s">
        <v>19</v>
      </c>
      <c r="F13" s="30">
        <v>2000</v>
      </c>
      <c r="G13" s="14">
        <v>14</v>
      </c>
      <c r="H13" s="14">
        <f t="shared" si="0"/>
        <v>28000</v>
      </c>
    </row>
    <row r="14" spans="1:8" s="1" customFormat="1" ht="15">
      <c r="A14" s="12"/>
      <c r="B14" s="13">
        <v>5</v>
      </c>
      <c r="C14" s="23" t="s">
        <v>20</v>
      </c>
      <c r="D14" s="28" t="s">
        <v>6</v>
      </c>
      <c r="E14" s="25" t="s">
        <v>21</v>
      </c>
      <c r="F14" s="30">
        <v>15500</v>
      </c>
      <c r="G14" s="14">
        <v>0.9</v>
      </c>
      <c r="H14" s="14">
        <f t="shared" si="0"/>
        <v>13950</v>
      </c>
    </row>
    <row r="15" spans="1:8" s="1" customFormat="1" ht="15">
      <c r="A15" s="12"/>
      <c r="B15" s="13">
        <v>6</v>
      </c>
      <c r="C15" s="23" t="s">
        <v>22</v>
      </c>
      <c r="D15" s="28" t="s">
        <v>6</v>
      </c>
      <c r="E15" s="25" t="s">
        <v>23</v>
      </c>
      <c r="F15" s="30">
        <v>19500</v>
      </c>
      <c r="G15" s="14">
        <v>1.298</v>
      </c>
      <c r="H15" s="14">
        <f t="shared" si="0"/>
        <v>25311</v>
      </c>
    </row>
    <row r="16" spans="1:8" s="1" customFormat="1" ht="15">
      <c r="A16" s="12"/>
      <c r="B16" s="13">
        <v>7</v>
      </c>
      <c r="C16" s="23" t="s">
        <v>24</v>
      </c>
      <c r="D16" s="28" t="s">
        <v>6</v>
      </c>
      <c r="E16" s="25" t="s">
        <v>25</v>
      </c>
      <c r="F16" s="30">
        <v>3000</v>
      </c>
      <c r="G16" s="14">
        <v>15</v>
      </c>
      <c r="H16" s="14">
        <f t="shared" si="0"/>
        <v>45000</v>
      </c>
    </row>
    <row r="17" spans="1:12" s="1" customFormat="1" ht="15">
      <c r="A17" s="12"/>
      <c r="B17" s="13">
        <v>8</v>
      </c>
      <c r="C17" s="23" t="s">
        <v>26</v>
      </c>
      <c r="D17" s="28" t="s">
        <v>6</v>
      </c>
      <c r="E17" s="25" t="s">
        <v>27</v>
      </c>
      <c r="F17" s="30">
        <v>40250</v>
      </c>
      <c r="G17" s="14">
        <v>1.5</v>
      </c>
      <c r="H17" s="14">
        <f t="shared" si="0"/>
        <v>60375</v>
      </c>
    </row>
    <row r="18" spans="1:12" s="1" customFormat="1" ht="15">
      <c r="A18" s="12"/>
      <c r="B18" s="13">
        <v>9</v>
      </c>
      <c r="C18" s="23" t="s">
        <v>28</v>
      </c>
      <c r="D18" s="28" t="s">
        <v>6</v>
      </c>
      <c r="E18" s="25" t="s">
        <v>27</v>
      </c>
      <c r="F18" s="30">
        <f>164000/4</f>
        <v>41000</v>
      </c>
      <c r="G18" s="15">
        <v>0.6</v>
      </c>
      <c r="H18" s="14">
        <f t="shared" si="0"/>
        <v>24600</v>
      </c>
    </row>
    <row r="19" spans="1:12" s="1" customFormat="1" ht="15">
      <c r="A19" s="12"/>
      <c r="B19" s="13">
        <v>10</v>
      </c>
      <c r="C19" s="23" t="s">
        <v>29</v>
      </c>
      <c r="D19" s="28" t="s">
        <v>6</v>
      </c>
      <c r="E19" s="25" t="s">
        <v>27</v>
      </c>
      <c r="F19" s="30">
        <v>30000</v>
      </c>
      <c r="G19" s="14">
        <v>0.7</v>
      </c>
      <c r="H19" s="14">
        <f t="shared" si="0"/>
        <v>21000</v>
      </c>
    </row>
    <row r="20" spans="1:12" s="1" customFormat="1" ht="15">
      <c r="A20" s="12"/>
      <c r="B20" s="13">
        <v>11</v>
      </c>
      <c r="C20" s="23" t="s">
        <v>30</v>
      </c>
      <c r="D20" s="28" t="s">
        <v>6</v>
      </c>
      <c r="E20" s="26" t="s">
        <v>31</v>
      </c>
      <c r="F20" s="31">
        <v>10</v>
      </c>
      <c r="G20" s="14">
        <v>39</v>
      </c>
      <c r="H20" s="14">
        <f t="shared" si="0"/>
        <v>390</v>
      </c>
    </row>
    <row r="21" spans="1:12" s="1" customFormat="1" ht="15">
      <c r="A21" s="12"/>
      <c r="B21" s="13">
        <v>12</v>
      </c>
      <c r="C21" s="23" t="s">
        <v>32</v>
      </c>
      <c r="D21" s="28" t="s">
        <v>6</v>
      </c>
      <c r="E21" s="26" t="s">
        <v>33</v>
      </c>
      <c r="F21" s="31">
        <v>5</v>
      </c>
      <c r="G21" s="14">
        <v>81</v>
      </c>
      <c r="H21" s="14">
        <f t="shared" si="0"/>
        <v>405</v>
      </c>
    </row>
    <row r="22" spans="1:12" s="1" customFormat="1" ht="15">
      <c r="A22" s="12"/>
      <c r="B22" s="13">
        <v>13</v>
      </c>
      <c r="C22" s="23" t="s">
        <v>34</v>
      </c>
      <c r="D22" s="28" t="s">
        <v>6</v>
      </c>
      <c r="E22" s="27" t="s">
        <v>35</v>
      </c>
      <c r="F22" s="31">
        <v>10</v>
      </c>
      <c r="G22" s="14">
        <v>9</v>
      </c>
      <c r="H22" s="14">
        <f t="shared" si="0"/>
        <v>90</v>
      </c>
    </row>
    <row r="23" spans="1:12" s="1" customFormat="1" ht="15">
      <c r="A23" s="12"/>
      <c r="B23" s="13">
        <v>14</v>
      </c>
      <c r="C23" s="23" t="s">
        <v>36</v>
      </c>
      <c r="D23" s="28" t="s">
        <v>6</v>
      </c>
      <c r="E23" s="26" t="s">
        <v>37</v>
      </c>
      <c r="F23" s="31">
        <v>4500</v>
      </c>
      <c r="G23" s="14">
        <v>2</v>
      </c>
      <c r="H23" s="14">
        <f t="shared" si="0"/>
        <v>9000</v>
      </c>
    </row>
    <row r="24" spans="1:12" s="1" customFormat="1" ht="15">
      <c r="A24" s="12"/>
      <c r="B24" s="13">
        <v>15</v>
      </c>
      <c r="C24" s="23" t="s">
        <v>38</v>
      </c>
      <c r="D24" s="28" t="s">
        <v>6</v>
      </c>
      <c r="E24" s="26" t="s">
        <v>39</v>
      </c>
      <c r="F24" s="31">
        <v>45000</v>
      </c>
      <c r="G24" s="14">
        <v>1</v>
      </c>
      <c r="H24" s="14">
        <f t="shared" si="0"/>
        <v>45000</v>
      </c>
    </row>
    <row r="25" spans="1:12" s="1" customFormat="1" ht="15">
      <c r="A25" s="12"/>
      <c r="B25" s="13">
        <v>16</v>
      </c>
      <c r="C25" s="23" t="s">
        <v>40</v>
      </c>
      <c r="D25" s="28" t="s">
        <v>6</v>
      </c>
      <c r="E25" s="26" t="s">
        <v>41</v>
      </c>
      <c r="F25" s="31">
        <v>1800</v>
      </c>
      <c r="G25" s="14">
        <v>4</v>
      </c>
      <c r="H25" s="14">
        <f t="shared" si="0"/>
        <v>7200</v>
      </c>
    </row>
    <row r="26" spans="1:12" s="1" customFormat="1" ht="15">
      <c r="A26" s="12"/>
      <c r="B26" s="13">
        <v>17</v>
      </c>
      <c r="C26" s="23" t="s">
        <v>42</v>
      </c>
      <c r="D26" s="28" t="s">
        <v>6</v>
      </c>
      <c r="E26" s="26" t="s">
        <v>43</v>
      </c>
      <c r="F26" s="31">
        <v>1020</v>
      </c>
      <c r="G26" s="14">
        <v>154</v>
      </c>
      <c r="H26" s="14">
        <f t="shared" si="0"/>
        <v>157080</v>
      </c>
    </row>
    <row r="27" spans="1:12" s="1" customFormat="1" ht="15">
      <c r="A27" s="12"/>
      <c r="B27" s="13">
        <v>18</v>
      </c>
      <c r="C27" s="23" t="s">
        <v>44</v>
      </c>
      <c r="D27" s="28" t="s">
        <v>6</v>
      </c>
      <c r="E27" s="26" t="s">
        <v>45</v>
      </c>
      <c r="F27" s="31">
        <v>600</v>
      </c>
      <c r="G27" s="14">
        <v>165</v>
      </c>
      <c r="H27" s="14">
        <f t="shared" si="0"/>
        <v>99000</v>
      </c>
    </row>
    <row r="28" spans="1:12" s="1" customFormat="1" ht="15">
      <c r="A28" s="12"/>
      <c r="B28" s="13"/>
      <c r="C28" s="23" t="s">
        <v>50</v>
      </c>
      <c r="D28" s="28"/>
      <c r="E28" s="26"/>
      <c r="F28" s="31"/>
      <c r="G28" s="14"/>
      <c r="H28" s="14"/>
    </row>
    <row r="29" spans="1:12" ht="31.5" customHeight="1">
      <c r="B29" s="16" t="s">
        <v>47</v>
      </c>
      <c r="C29" s="16"/>
      <c r="D29" s="16"/>
      <c r="E29" s="16"/>
      <c r="F29" s="16"/>
      <c r="G29" s="16"/>
      <c r="H29" s="47">
        <f>SUM(H10:H28)</f>
        <v>788801</v>
      </c>
    </row>
    <row r="30" spans="1:12" ht="27" customHeight="1">
      <c r="B30" s="33" t="s">
        <v>12</v>
      </c>
      <c r="C30" s="33"/>
      <c r="D30" s="33"/>
      <c r="E30" s="33"/>
      <c r="F30" s="33"/>
      <c r="G30" s="33"/>
      <c r="H30" s="33"/>
    </row>
    <row r="31" spans="1:12" ht="21" customHeight="1">
      <c r="B31" s="17" t="s">
        <v>10</v>
      </c>
      <c r="C31" s="18"/>
      <c r="D31" s="19"/>
      <c r="E31" s="20" t="s">
        <v>49</v>
      </c>
      <c r="F31" s="18"/>
      <c r="G31" s="18"/>
      <c r="H31" s="19"/>
      <c r="I31" s="4"/>
      <c r="J31" s="4"/>
      <c r="K31" s="4"/>
      <c r="L31" s="4"/>
    </row>
    <row r="32" spans="1:12" ht="34.5" customHeight="1">
      <c r="B32" s="33" t="s">
        <v>7</v>
      </c>
      <c r="C32" s="33"/>
      <c r="D32" s="33"/>
      <c r="E32" s="41"/>
      <c r="F32" s="42"/>
      <c r="G32" s="42"/>
      <c r="H32" s="43"/>
      <c r="I32" s="5"/>
      <c r="J32" s="5"/>
      <c r="K32" s="5"/>
      <c r="L32" s="5"/>
    </row>
    <row r="33" spans="2:8" ht="36.75" customHeight="1">
      <c r="B33" s="33" t="s">
        <v>8</v>
      </c>
      <c r="C33" s="33"/>
      <c r="D33" s="33"/>
      <c r="E33" s="44" t="s">
        <v>46</v>
      </c>
      <c r="F33" s="45"/>
      <c r="G33" s="45"/>
      <c r="H33" s="46"/>
    </row>
    <row r="36" spans="2:8">
      <c r="F36" s="1"/>
      <c r="H36" s="6"/>
    </row>
    <row r="37" spans="2:8">
      <c r="F37" s="1"/>
      <c r="H37" s="6"/>
    </row>
    <row r="38" spans="2:8">
      <c r="F38" s="1"/>
    </row>
    <row r="39" spans="2:8">
      <c r="F39" s="1"/>
    </row>
  </sheetData>
  <mergeCells count="15">
    <mergeCell ref="B33:D33"/>
    <mergeCell ref="C7:D7"/>
    <mergeCell ref="E7:E8"/>
    <mergeCell ref="F7:F8"/>
    <mergeCell ref="B9:F9"/>
    <mergeCell ref="B32:D32"/>
    <mergeCell ref="B7:B8"/>
    <mergeCell ref="E32:H32"/>
    <mergeCell ref="E33:H33"/>
    <mergeCell ref="C4:G4"/>
    <mergeCell ref="B30:H30"/>
    <mergeCell ref="B6:H6"/>
    <mergeCell ref="G9:H9"/>
    <mergeCell ref="G7:G8"/>
    <mergeCell ref="H7:H8"/>
  </mergeCells>
  <phoneticPr fontId="3" type="noConversion"/>
  <pageMargins left="0.39370078740157483" right="0.19685039370078741" top="0.19685039370078741" bottom="0.39370078740157483" header="0.51181102362204722" footer="0.51181102362204722"/>
  <pageSetup paperSize="9" scale="6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G23:I28"/>
  <sheetViews>
    <sheetView workbookViewId="0">
      <selection activeCell="I24" sqref="I24"/>
    </sheetView>
  </sheetViews>
  <sheetFormatPr defaultRowHeight="12.75"/>
  <cols>
    <col min="7" max="7" width="11.85546875" customWidth="1"/>
  </cols>
  <sheetData>
    <row r="23" spans="7:9" ht="15.75">
      <c r="G23" s="7">
        <v>10267.18</v>
      </c>
      <c r="H23">
        <f>G23/1.18</f>
        <v>8701</v>
      </c>
      <c r="I23">
        <f>H23*0.9</f>
        <v>7830.9000000000005</v>
      </c>
    </row>
    <row r="24" spans="7:9" ht="15.75">
      <c r="G24" s="7">
        <v>71870.259999999995</v>
      </c>
      <c r="H24">
        <f t="shared" ref="H24:H28" si="0">G24/1.18</f>
        <v>60907</v>
      </c>
      <c r="I24">
        <f t="shared" ref="I24:I28" si="1">H24*0.9</f>
        <v>54816.3</v>
      </c>
    </row>
    <row r="25" spans="7:9" ht="15.75">
      <c r="G25" s="7">
        <v>49270.9</v>
      </c>
      <c r="H25">
        <f t="shared" si="0"/>
        <v>41755</v>
      </c>
      <c r="I25">
        <f t="shared" si="1"/>
        <v>37579.5</v>
      </c>
    </row>
    <row r="26" spans="7:9" ht="15.75">
      <c r="G26" s="7">
        <v>22233.09</v>
      </c>
      <c r="H26">
        <f t="shared" si="0"/>
        <v>18841.601694915254</v>
      </c>
      <c r="I26">
        <f t="shared" si="1"/>
        <v>16957.441525423728</v>
      </c>
    </row>
    <row r="27" spans="7:9" ht="15.75">
      <c r="G27" s="7">
        <v>22233.09</v>
      </c>
      <c r="H27">
        <f t="shared" si="0"/>
        <v>18841.601694915254</v>
      </c>
      <c r="I27">
        <f t="shared" si="1"/>
        <v>16957.441525423728</v>
      </c>
    </row>
    <row r="28" spans="7:9" ht="15.75">
      <c r="G28" s="7">
        <v>5558.27</v>
      </c>
      <c r="H28">
        <f t="shared" si="0"/>
        <v>4710.3983050847464</v>
      </c>
      <c r="I28">
        <f t="shared" si="1"/>
        <v>4239.3584745762719</v>
      </c>
    </row>
  </sheetData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e.farrahova</cp:lastModifiedBy>
  <cp:lastPrinted>2013-07-16T02:54:37Z</cp:lastPrinted>
  <dcterms:created xsi:type="dcterms:W3CDTF">2012-03-05T06:34:36Z</dcterms:created>
  <dcterms:modified xsi:type="dcterms:W3CDTF">2013-07-22T05:43:11Z</dcterms:modified>
</cp:coreProperties>
</file>